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05" windowWidth="13635" windowHeight="9060" activeTab="0"/>
  </bookViews>
  <sheets>
    <sheet name="Devis 1" sheetId="1" r:id="rId1"/>
  </sheets>
  <definedNames>
    <definedName name="_xlnm.Print_Area" localSheetId="0">'Devis 1'!$A$1:$J$51</definedName>
  </definedNames>
  <calcPr fullCalcOnLoad="1"/>
</workbook>
</file>

<file path=xl/sharedStrings.xml><?xml version="1.0" encoding="utf-8"?>
<sst xmlns="http://schemas.openxmlformats.org/spreadsheetml/2006/main" count="33" uniqueCount="32">
  <si>
    <t>Total brut HT :</t>
  </si>
  <si>
    <t>Total TTC :</t>
  </si>
  <si>
    <t>Total TVA :</t>
  </si>
  <si>
    <t>40130 Capbreton</t>
  </si>
  <si>
    <t>21 rue de Madrid</t>
  </si>
  <si>
    <t>France</t>
  </si>
  <si>
    <t>Matériel de sauvetage sportif et professionnel</t>
  </si>
  <si>
    <t>Equipement de sauvetage</t>
  </si>
  <si>
    <t>Anthony: 06.75.24.20.11</t>
  </si>
  <si>
    <t>info@oceanperf.com</t>
  </si>
  <si>
    <t>S</t>
  </si>
  <si>
    <t>M</t>
  </si>
  <si>
    <t>L</t>
  </si>
  <si>
    <t>XL</t>
  </si>
  <si>
    <t>XXL</t>
  </si>
  <si>
    <t>Prix unitaire HT</t>
  </si>
  <si>
    <t>Total HT</t>
  </si>
  <si>
    <t>Indiquer la quantité dans chaque case jaune</t>
  </si>
  <si>
    <t>(Ne remplir que les cases jaunes, le montant total se calculera automatiquement)</t>
  </si>
  <si>
    <t>Frais de port</t>
  </si>
  <si>
    <t xml:space="preserve">A l'attention de: </t>
  </si>
  <si>
    <t>Adresse de livraison</t>
  </si>
  <si>
    <t>Bon de CommandeTenues officiels FFSS</t>
  </si>
  <si>
    <t>T-shirt</t>
  </si>
  <si>
    <t>Short</t>
  </si>
  <si>
    <t>Polo</t>
  </si>
  <si>
    <t>Parka</t>
  </si>
  <si>
    <t>Sac</t>
  </si>
  <si>
    <t>Casquette</t>
  </si>
  <si>
    <t>Gourde</t>
  </si>
  <si>
    <t>TU</t>
  </si>
  <si>
    <t>XXXL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</si>
</sst>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0\ [$€-1]"/>
    <numFmt numFmtId="181" formatCode="&quot;Vrai&quot;;&quot;Vrai&quot;;&quot;Faux&quot;"/>
    <numFmt numFmtId="182" formatCode="&quot;Actif&quot;;&quot;Actif&quot;;&quot;Inactif&quot;"/>
    <numFmt numFmtId="183" formatCode="#,##0.00\ _F"/>
    <numFmt numFmtId="184" formatCode="_-* #,##0.00\ [$€-1]_-;\-* #,##0.00\ [$€-1]_-;_-* &quot;-&quot;??\ [$€-1]_-"/>
    <numFmt numFmtId="185" formatCode="_-* #,##0.00\ [$€-1]_-;\-* #,##0.00\ [$€-1]_-;_-* &quot;-&quot;??\ [$€-1]_-;_-@_-"/>
    <numFmt numFmtId="186" formatCode="[$€-2]\ #,##0.00_);[Red]\([$€-2]\ #,##0.00\)"/>
    <numFmt numFmtId="187" formatCode="_-* #,##0.00\ [$€-40C]_-;\-* #,##0.00\ [$€-40C]_-;_-* &quot;-&quot;??\ [$€-40C]_-;_-@_-"/>
    <numFmt numFmtId="188" formatCode="_-* #,##0.0\ _F_-;\-* #,##0.0\ _F_-;_-* &quot;-&quot;??\ _F_-;_-@_-"/>
    <numFmt numFmtId="189" formatCode="_-* #,##0\ _F_-;\-* #,##0\ _F_-;_-* &quot;-&quot;??\ _F_-;_-@_-"/>
    <numFmt numFmtId="190" formatCode="_-[$$-409]* #,##0.00_ ;_-[$$-409]* \-#,##0.00\ ;_-[$$-409]* &quot;-&quot;??_ ;_-@_ 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0"/>
      <name val="Tahoma"/>
      <family val="2"/>
    </font>
    <font>
      <b/>
      <i/>
      <sz val="11"/>
      <name val="Verdana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20"/>
      <name val="Verdana"/>
      <family val="2"/>
    </font>
    <font>
      <i/>
      <sz val="9"/>
      <color indexed="8"/>
      <name val="Verdana"/>
      <family val="2"/>
    </font>
    <font>
      <b/>
      <sz val="12"/>
      <name val="Verdana"/>
      <family val="2"/>
    </font>
    <font>
      <b/>
      <i/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1"/>
      <color indexed="56"/>
      <name val="Calibri"/>
      <family val="2"/>
    </font>
    <font>
      <sz val="11"/>
      <color indexed="63"/>
      <name val="Arial Unicode MS"/>
      <family val="2"/>
    </font>
    <font>
      <b/>
      <i/>
      <sz val="16"/>
      <name val="Verdana"/>
      <family val="2"/>
    </font>
    <font>
      <b/>
      <sz val="11"/>
      <name val="Verdana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sz val="9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444444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0" borderId="2" applyNumberFormat="0" applyFill="0" applyAlignment="0" applyProtection="0"/>
    <xf numFmtId="0" fontId="0" fillId="26" borderId="3" applyNumberFormat="0" applyFont="0" applyAlignment="0" applyProtection="0"/>
    <xf numFmtId="0" fontId="47" fillId="27" borderId="1" applyNumberFormat="0" applyAlignment="0" applyProtection="0"/>
    <xf numFmtId="184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184" fontId="4" fillId="0" borderId="10" xfId="44" applyFont="1" applyBorder="1" applyAlignment="1">
      <alignment/>
    </xf>
    <xf numFmtId="184" fontId="4" fillId="0" borderId="11" xfId="44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" fillId="0" borderId="0" xfId="46" applyAlignment="1" applyProtection="1">
      <alignment/>
      <protection/>
    </xf>
    <xf numFmtId="0" fontId="12" fillId="0" borderId="0" xfId="46" applyFont="1" applyBorder="1" applyAlignment="1" applyProtection="1">
      <alignment/>
      <protection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/>
    </xf>
    <xf numFmtId="184" fontId="18" fillId="0" borderId="10" xfId="44" applyFont="1" applyBorder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44" fontId="0" fillId="0" borderId="0" xfId="0" applyNumberFormat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5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87" fontId="6" fillId="0" borderId="10" xfId="5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89" fontId="6" fillId="32" borderId="16" xfId="48" applyNumberFormat="1" applyFont="1" applyFill="1" applyBorder="1" applyAlignment="1">
      <alignment horizontal="center" vertical="center"/>
    </xf>
    <xf numFmtId="189" fontId="6" fillId="32" borderId="17" xfId="48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59" fillId="32" borderId="0" xfId="0" applyFont="1" applyFill="1" applyAlignment="1">
      <alignment/>
    </xf>
    <xf numFmtId="0" fontId="19" fillId="32" borderId="0" xfId="0" applyFont="1" applyFill="1" applyAlignment="1">
      <alignment vertical="center"/>
    </xf>
    <xf numFmtId="0" fontId="6" fillId="32" borderId="0" xfId="0" applyFont="1" applyFill="1" applyBorder="1" applyAlignment="1">
      <alignment horizontal="center"/>
    </xf>
    <xf numFmtId="189" fontId="6" fillId="33" borderId="16" xfId="48" applyNumberFormat="1" applyFont="1" applyFill="1" applyBorder="1" applyAlignment="1">
      <alignment horizontal="center" vertical="center"/>
    </xf>
    <xf numFmtId="189" fontId="6" fillId="33" borderId="17" xfId="48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189" fontId="6" fillId="32" borderId="19" xfId="48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180" fontId="6" fillId="32" borderId="0" xfId="0" applyNumberFormat="1" applyFont="1" applyFill="1" applyBorder="1" applyAlignment="1">
      <alignment/>
    </xf>
    <xf numFmtId="0" fontId="5" fillId="0" borderId="14" xfId="0" applyFont="1" applyBorder="1" applyAlignment="1">
      <alignment horizontal="center"/>
    </xf>
    <xf numFmtId="187" fontId="6" fillId="0" borderId="15" xfId="50" applyNumberFormat="1" applyFont="1" applyBorder="1" applyAlignment="1">
      <alignment/>
    </xf>
    <xf numFmtId="187" fontId="4" fillId="0" borderId="20" xfId="50" applyNumberFormat="1" applyFont="1" applyBorder="1" applyAlignment="1">
      <alignment/>
    </xf>
    <xf numFmtId="187" fontId="6" fillId="0" borderId="21" xfId="50" applyNumberFormat="1" applyFont="1" applyBorder="1" applyAlignment="1">
      <alignment/>
    </xf>
    <xf numFmtId="187" fontId="4" fillId="0" borderId="22" xfId="50" applyNumberFormat="1" applyFont="1" applyBorder="1" applyAlignment="1">
      <alignment/>
    </xf>
    <xf numFmtId="187" fontId="6" fillId="0" borderId="22" xfId="5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89" fontId="7" fillId="32" borderId="24" xfId="48" applyNumberFormat="1" applyFont="1" applyFill="1" applyBorder="1" applyAlignment="1">
      <alignment horizontal="center" vertical="center"/>
    </xf>
    <xf numFmtId="189" fontId="7" fillId="33" borderId="24" xfId="48" applyNumberFormat="1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Monétaire 2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44</xdr:row>
      <xdr:rowOff>38100</xdr:rowOff>
    </xdr:from>
    <xdr:ext cx="4762500" cy="695325"/>
    <xdr:sp>
      <xdr:nvSpPr>
        <xdr:cNvPr id="1" name="Text Box 3"/>
        <xdr:cNvSpPr txBox="1">
          <a:spLocks noChangeArrowheads="1"/>
        </xdr:cNvSpPr>
      </xdr:nvSpPr>
      <xdr:spPr>
        <a:xfrm>
          <a:off x="0" y="7943850"/>
          <a:ext cx="4762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CONDITIONS GENERALES DE VENTE :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Paiement à effectuer au moment de la commande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oneCellAnchor>
  <xdr:oneCellAnchor>
    <xdr:from>
      <xdr:col>0</xdr:col>
      <xdr:colOff>276225</xdr:colOff>
      <xdr:row>47</xdr:row>
      <xdr:rowOff>76200</xdr:rowOff>
    </xdr:from>
    <xdr:ext cx="6305550" cy="647700"/>
    <xdr:sp>
      <xdr:nvSpPr>
        <xdr:cNvPr id="2" name="Text Box 4"/>
        <xdr:cNvSpPr txBox="1">
          <a:spLocks noChangeArrowheads="1"/>
        </xdr:cNvSpPr>
      </xdr:nvSpPr>
      <xdr:spPr>
        <a:xfrm>
          <a:off x="276225" y="8477250"/>
          <a:ext cx="63055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SARL au capital de 8 000€ – SIRET 51204833100015 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N° d’identification intracommunautaire : FR 43512048331
</a:t>
          </a:r>
        </a:p>
      </xdr:txBody>
    </xdr:sp>
    <xdr:clientData/>
  </xdr:oneCellAnchor>
  <xdr:twoCellAnchor editAs="oneCell">
    <xdr:from>
      <xdr:col>8</xdr:col>
      <xdr:colOff>942975</xdr:colOff>
      <xdr:row>45</xdr:row>
      <xdr:rowOff>95250</xdr:rowOff>
    </xdr:from>
    <xdr:to>
      <xdr:col>9</xdr:col>
      <xdr:colOff>428625</xdr:colOff>
      <xdr:row>50</xdr:row>
      <xdr:rowOff>85725</xdr:rowOff>
    </xdr:to>
    <xdr:pic>
      <xdr:nvPicPr>
        <xdr:cNvPr id="3" name="Image 5" descr="oceanperf stamp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992604">
          <a:off x="7820025" y="8172450"/>
          <a:ext cx="838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76200</xdr:rowOff>
    </xdr:from>
    <xdr:to>
      <xdr:col>3</xdr:col>
      <xdr:colOff>619125</xdr:colOff>
      <xdr:row>3</xdr:row>
      <xdr:rowOff>123825</xdr:rowOff>
    </xdr:to>
    <xdr:pic>
      <xdr:nvPicPr>
        <xdr:cNvPr id="4" name="Picture 103"/>
        <xdr:cNvPicPr preferRelativeResize="1">
          <a:picLocks noChangeAspect="1"/>
        </xdr:cNvPicPr>
      </xdr:nvPicPr>
      <xdr:blipFill>
        <a:blip r:embed="rId2"/>
        <a:srcRect l="2616" t="34341" r="3030" b="41159"/>
        <a:stretch>
          <a:fillRect/>
        </a:stretch>
      </xdr:blipFill>
      <xdr:spPr>
        <a:xfrm>
          <a:off x="9525" y="76200"/>
          <a:ext cx="3657600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876300</xdr:colOff>
      <xdr:row>0</xdr:row>
      <xdr:rowOff>9525</xdr:rowOff>
    </xdr:from>
    <xdr:to>
      <xdr:col>9</xdr:col>
      <xdr:colOff>733425</xdr:colOff>
      <xdr:row>7</xdr:row>
      <xdr:rowOff>19050</xdr:rowOff>
    </xdr:to>
    <xdr:pic>
      <xdr:nvPicPr>
        <xdr:cNvPr id="5" name="Picture 110"/>
        <xdr:cNvPicPr preferRelativeResize="1">
          <a:picLocks noChangeAspect="1"/>
        </xdr:cNvPicPr>
      </xdr:nvPicPr>
      <xdr:blipFill>
        <a:blip r:embed="rId3"/>
        <a:srcRect l="43142" t="35206" r="42857" b="38113"/>
        <a:stretch>
          <a:fillRect/>
        </a:stretch>
      </xdr:blipFill>
      <xdr:spPr>
        <a:xfrm>
          <a:off x="7753350" y="9525"/>
          <a:ext cx="1209675" cy="1295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ceanperf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view="pageBreakPreview" zoomScale="80" zoomScaleSheetLayoutView="80" zoomScalePageLayoutView="0" workbookViewId="0" topLeftCell="A22">
      <selection activeCell="L23" sqref="L23:Q39"/>
    </sheetView>
  </sheetViews>
  <sheetFormatPr defaultColWidth="11.421875" defaultRowHeight="12.75"/>
  <cols>
    <col min="1" max="1" width="24.28125" style="1" bestFit="1" customWidth="1"/>
    <col min="2" max="2" width="10.7109375" style="2" customWidth="1"/>
    <col min="3" max="4" width="10.7109375" style="1" customWidth="1"/>
    <col min="5" max="5" width="10.7109375" style="2" customWidth="1"/>
    <col min="6" max="6" width="10.7109375" style="1" customWidth="1"/>
    <col min="7" max="7" width="13.140625" style="1" customWidth="1"/>
    <col min="8" max="8" width="12.140625" style="1" customWidth="1"/>
    <col min="9" max="9" width="20.28125" style="1" bestFit="1" customWidth="1"/>
    <col min="10" max="10" width="15.28125" style="1" bestFit="1" customWidth="1"/>
    <col min="11" max="11" width="2.421875" style="1" customWidth="1"/>
    <col min="12" max="14" width="10.7109375" style="1" customWidth="1"/>
    <col min="15" max="17" width="12.00390625" style="1" bestFit="1" customWidth="1"/>
    <col min="18" max="16384" width="11.421875" style="1" customWidth="1"/>
  </cols>
  <sheetData>
    <row r="1" ht="12.75"/>
    <row r="2" ht="12.75">
      <c r="E2" s="1"/>
    </row>
    <row r="3" ht="12.75">
      <c r="F3" s="9"/>
    </row>
    <row r="4" ht="12.75">
      <c r="F4" s="9"/>
    </row>
    <row r="5" spans="2:5" ht="12.75">
      <c r="B5" s="19" t="s">
        <v>6</v>
      </c>
      <c r="C5" s="10"/>
      <c r="D5" s="9"/>
      <c r="E5" s="1"/>
    </row>
    <row r="6" spans="1:4" ht="24.75">
      <c r="A6" s="17"/>
      <c r="B6" s="29" t="s">
        <v>7</v>
      </c>
      <c r="D6" s="9"/>
    </row>
    <row r="7" ht="12.75">
      <c r="A7" s="11" t="s">
        <v>4</v>
      </c>
    </row>
    <row r="8" spans="1:4" ht="19.5">
      <c r="A8" s="11" t="s">
        <v>3</v>
      </c>
      <c r="D8" s="23" t="s">
        <v>22</v>
      </c>
    </row>
    <row r="9" spans="1:5" ht="12.75">
      <c r="A9" s="11" t="s">
        <v>5</v>
      </c>
      <c r="E9" s="5"/>
    </row>
    <row r="10" spans="1:5" ht="15">
      <c r="A10" s="11" t="s">
        <v>8</v>
      </c>
      <c r="C10" s="6"/>
      <c r="D10" s="46" t="s">
        <v>20</v>
      </c>
      <c r="E10" s="1"/>
    </row>
    <row r="11" spans="1:5" ht="15">
      <c r="A11" s="13" t="s">
        <v>9</v>
      </c>
      <c r="C11" s="6"/>
      <c r="D11" s="39"/>
      <c r="E11" s="37"/>
    </row>
    <row r="12" spans="3:5" ht="15">
      <c r="C12" s="15"/>
      <c r="D12" s="40"/>
      <c r="E12" s="41"/>
    </row>
    <row r="13" spans="1:5" ht="15">
      <c r="A13" s="14"/>
      <c r="C13" s="15"/>
      <c r="D13" s="40"/>
      <c r="E13" s="41"/>
    </row>
    <row r="14" spans="1:4" ht="16.5">
      <c r="A14" s="20"/>
      <c r="D14" s="22"/>
    </row>
    <row r="15" spans="2:4" ht="14.25">
      <c r="B15" s="12"/>
      <c r="D15" s="38" t="s">
        <v>21</v>
      </c>
    </row>
    <row r="16" spans="1:6" ht="12.75">
      <c r="A16" s="32"/>
      <c r="C16" s="6"/>
      <c r="D16" s="37"/>
      <c r="E16" s="41"/>
      <c r="F16" s="47"/>
    </row>
    <row r="17" spans="3:11" ht="12.75">
      <c r="C17" s="6"/>
      <c r="D17" s="37"/>
      <c r="E17" s="41"/>
      <c r="F17" s="47"/>
      <c r="K17" s="24"/>
    </row>
    <row r="18" spans="3:11" ht="12.75">
      <c r="C18" s="6"/>
      <c r="D18" s="37"/>
      <c r="E18" s="41"/>
      <c r="F18" s="47"/>
      <c r="K18" s="24"/>
    </row>
    <row r="19" spans="3:11" ht="12.75">
      <c r="C19" s="6"/>
      <c r="D19" s="37"/>
      <c r="E19" s="41"/>
      <c r="F19" s="47"/>
      <c r="K19" s="24"/>
    </row>
    <row r="20" spans="1:11" ht="12.75">
      <c r="A20" s="3"/>
      <c r="C20" s="6"/>
      <c r="F20" s="4"/>
      <c r="K20" s="24"/>
    </row>
    <row r="21" spans="3:6" ht="15" customHeight="1">
      <c r="C21" s="6"/>
      <c r="F21" s="4"/>
    </row>
    <row r="22" spans="1:6" ht="12.75">
      <c r="A22" s="3"/>
      <c r="C22" s="6"/>
      <c r="F22" s="4"/>
    </row>
    <row r="23" spans="3:6" ht="12.75">
      <c r="C23" s="6"/>
      <c r="F23" s="4"/>
    </row>
    <row r="24" spans="3:6" ht="12.75">
      <c r="C24" s="6" t="s">
        <v>17</v>
      </c>
      <c r="F24" s="4"/>
    </row>
    <row r="25" spans="3:6" ht="12.75">
      <c r="C25" s="6" t="s">
        <v>18</v>
      </c>
      <c r="F25" s="4"/>
    </row>
    <row r="26" spans="3:6" ht="13.5" thickBot="1">
      <c r="C26" s="6"/>
      <c r="F26" s="4"/>
    </row>
    <row r="27" spans="1:10" ht="15.75" thickBot="1">
      <c r="A27" s="27"/>
      <c r="B27" s="25" t="s">
        <v>10</v>
      </c>
      <c r="C27" s="25" t="s">
        <v>11</v>
      </c>
      <c r="D27" s="25" t="s">
        <v>12</v>
      </c>
      <c r="E27" s="25" t="s">
        <v>13</v>
      </c>
      <c r="F27" s="26" t="s">
        <v>14</v>
      </c>
      <c r="G27" s="26" t="s">
        <v>31</v>
      </c>
      <c r="H27" s="44" t="s">
        <v>30</v>
      </c>
      <c r="I27" s="48" t="s">
        <v>15</v>
      </c>
      <c r="J27" s="48" t="s">
        <v>16</v>
      </c>
    </row>
    <row r="28" spans="1:10" ht="15.75" thickBot="1">
      <c r="A28" s="28" t="s">
        <v>23</v>
      </c>
      <c r="B28" s="57"/>
      <c r="C28" s="35"/>
      <c r="D28" s="35"/>
      <c r="E28" s="35"/>
      <c r="F28" s="36"/>
      <c r="G28" s="36"/>
      <c r="H28" s="45"/>
      <c r="I28" s="49">
        <f>10/1.2</f>
        <v>8.333333333333334</v>
      </c>
      <c r="J28" s="49">
        <f>SUM(B28:H28)*I28</f>
        <v>0</v>
      </c>
    </row>
    <row r="29" spans="1:10" ht="15.75" thickBot="1">
      <c r="A29" s="28" t="s">
        <v>24</v>
      </c>
      <c r="B29" s="57"/>
      <c r="C29" s="35"/>
      <c r="D29" s="35"/>
      <c r="E29" s="35"/>
      <c r="F29" s="36"/>
      <c r="G29" s="36"/>
      <c r="H29" s="45"/>
      <c r="I29" s="49">
        <f>35/1.2</f>
        <v>29.166666666666668</v>
      </c>
      <c r="J29" s="49">
        <f aca="true" t="shared" si="0" ref="J29:J34">SUM(B29:H29)*I29</f>
        <v>0</v>
      </c>
    </row>
    <row r="30" spans="1:10" ht="15.75" thickBot="1">
      <c r="A30" s="28" t="s">
        <v>25</v>
      </c>
      <c r="B30" s="57"/>
      <c r="C30" s="35"/>
      <c r="D30" s="35"/>
      <c r="E30" s="35"/>
      <c r="F30" s="36"/>
      <c r="G30" s="36"/>
      <c r="H30" s="45"/>
      <c r="I30" s="49">
        <f>42/1.2</f>
        <v>35</v>
      </c>
      <c r="J30" s="49">
        <f t="shared" si="0"/>
        <v>0</v>
      </c>
    </row>
    <row r="31" spans="1:10" ht="15.75" thickBot="1">
      <c r="A31" s="28" t="s">
        <v>26</v>
      </c>
      <c r="B31" s="57"/>
      <c r="C31" s="35"/>
      <c r="D31" s="35"/>
      <c r="E31" s="35"/>
      <c r="F31" s="36"/>
      <c r="G31" s="36"/>
      <c r="H31" s="45"/>
      <c r="I31" s="49">
        <f>127/1.2</f>
        <v>105.83333333333334</v>
      </c>
      <c r="J31" s="49">
        <f t="shared" si="0"/>
        <v>0</v>
      </c>
    </row>
    <row r="32" spans="1:10" ht="15.75" thickBot="1">
      <c r="A32" s="28" t="s">
        <v>27</v>
      </c>
      <c r="B32" s="58"/>
      <c r="C32" s="42"/>
      <c r="D32" s="42"/>
      <c r="E32" s="42"/>
      <c r="F32" s="43"/>
      <c r="G32" s="43"/>
      <c r="H32" s="45"/>
      <c r="I32" s="49">
        <f>34/1.2</f>
        <v>28.333333333333336</v>
      </c>
      <c r="J32" s="49">
        <f t="shared" si="0"/>
        <v>0</v>
      </c>
    </row>
    <row r="33" spans="1:10" ht="15.75" thickBot="1">
      <c r="A33" s="28" t="s">
        <v>28</v>
      </c>
      <c r="B33" s="58"/>
      <c r="C33" s="42"/>
      <c r="D33" s="42"/>
      <c r="E33" s="42"/>
      <c r="F33" s="43"/>
      <c r="G33" s="43"/>
      <c r="H33" s="45"/>
      <c r="I33" s="49">
        <f>8/1.2</f>
        <v>6.666666666666667</v>
      </c>
      <c r="J33" s="49">
        <f t="shared" si="0"/>
        <v>0</v>
      </c>
    </row>
    <row r="34" spans="1:10" ht="15.75" thickBot="1">
      <c r="A34" s="28" t="s">
        <v>29</v>
      </c>
      <c r="B34" s="58"/>
      <c r="C34" s="42"/>
      <c r="D34" s="42"/>
      <c r="E34" s="42"/>
      <c r="F34" s="43"/>
      <c r="G34" s="43"/>
      <c r="H34" s="45"/>
      <c r="I34" s="49">
        <f>7/1.2</f>
        <v>5.833333333333334</v>
      </c>
      <c r="J34" s="49">
        <f t="shared" si="0"/>
        <v>0</v>
      </c>
    </row>
    <row r="36" spans="3:10" ht="13.5" thickBot="1">
      <c r="C36" s="6"/>
      <c r="F36" s="4"/>
      <c r="H36" s="32"/>
      <c r="I36" s="3"/>
      <c r="J36" s="3"/>
    </row>
    <row r="37" spans="3:10" ht="12.75">
      <c r="C37" s="6"/>
      <c r="G37" s="31"/>
      <c r="H37" s="34"/>
      <c r="I37" s="50" t="s">
        <v>16</v>
      </c>
      <c r="J37" s="51">
        <f>SUM(J28:J34)</f>
        <v>0</v>
      </c>
    </row>
    <row r="38" spans="3:10" ht="12.75">
      <c r="C38" s="6"/>
      <c r="G38" s="30"/>
      <c r="I38" s="52" t="s">
        <v>19</v>
      </c>
      <c r="J38" s="33">
        <f>IF(3%*J37&lt;10,10,3%*J37)</f>
        <v>10</v>
      </c>
    </row>
    <row r="39" spans="3:10" ht="12.75">
      <c r="C39" s="6"/>
      <c r="F39" s="4"/>
      <c r="I39" s="53"/>
      <c r="J39" s="33"/>
    </row>
    <row r="40" spans="3:10" ht="12.75">
      <c r="C40" s="6"/>
      <c r="F40" s="4"/>
      <c r="I40" s="53"/>
      <c r="J40" s="33"/>
    </row>
    <row r="41" spans="3:10" ht="12.75">
      <c r="C41" s="6"/>
      <c r="F41" s="4"/>
      <c r="I41" s="54" t="s">
        <v>0</v>
      </c>
      <c r="J41" s="7">
        <f>SUM(J37:J40)</f>
        <v>10</v>
      </c>
    </row>
    <row r="42" spans="2:10" ht="12.75">
      <c r="B42" s="18"/>
      <c r="F42" s="4"/>
      <c r="I42" s="55"/>
      <c r="J42" s="21"/>
    </row>
    <row r="43" spans="2:10" ht="13.5" customHeight="1">
      <c r="B43" s="18"/>
      <c r="I43" s="54" t="s">
        <v>2</v>
      </c>
      <c r="J43" s="7">
        <f>J41*20/100</f>
        <v>2</v>
      </c>
    </row>
    <row r="44" spans="3:10" ht="12.75">
      <c r="C44" s="16"/>
      <c r="I44" s="54"/>
      <c r="J44" s="7"/>
    </row>
    <row r="45" spans="2:10" ht="13.5" thickBot="1">
      <c r="B45" s="3"/>
      <c r="I45" s="56" t="s">
        <v>1</v>
      </c>
      <c r="J45" s="8">
        <f>J43+J41</f>
        <v>12</v>
      </c>
    </row>
    <row r="46" ht="12.75"/>
    <row r="47" ht="12.75"/>
    <row r="48" ht="12.75"/>
    <row r="50" ht="12.75"/>
    <row r="51" ht="12.75"/>
  </sheetData>
  <sheetProtection/>
  <hyperlinks>
    <hyperlink ref="A11" r:id="rId1" display="info@oceanperf.com"/>
  </hyperlinks>
  <printOptions/>
  <pageMargins left="0.22" right="0.18" top="0.3937007874015748" bottom="0.6299212598425197" header="0.2362204724409449" footer="0.46"/>
  <pageSetup horizontalDpi="300" verticalDpi="300" orientation="portrait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</dc:creator>
  <cp:keywords/>
  <dc:description/>
  <cp:lastModifiedBy>Anthony</cp:lastModifiedBy>
  <cp:lastPrinted>2015-08-26T06:52:10Z</cp:lastPrinted>
  <dcterms:created xsi:type="dcterms:W3CDTF">2003-03-04T09:13:38Z</dcterms:created>
  <dcterms:modified xsi:type="dcterms:W3CDTF">2016-02-29T10:35:36Z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945751228</vt:i4>
  </property>
  <property fmtid="{D5CDD505-2E9C-101B-9397-08002B2CF9AE}" pid="3" name="_EmailSubject">
    <vt:lpwstr>devis</vt:lpwstr>
  </property>
  <property fmtid="{D5CDD505-2E9C-101B-9397-08002B2CF9AE}" pid="4" name="_AuthorEmail">
    <vt:lpwstr>jm@cap-mer-montagne.com</vt:lpwstr>
  </property>
  <property fmtid="{D5CDD505-2E9C-101B-9397-08002B2CF9AE}" pid="5" name="_AuthorEmailDisplayName">
    <vt:lpwstr>CAP mer et montagne</vt:lpwstr>
  </property>
  <property fmtid="{D5CDD505-2E9C-101B-9397-08002B2CF9AE}" pid="6" name="_ReviewingToolsShownOnce">
    <vt:lpwstr/>
  </property>
</Properties>
</file>